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P Koda\Eelarve\"/>
    </mc:Choice>
  </mc:AlternateContent>
  <xr:revisionPtr revIDLastSave="0" documentId="13_ncr:1_{7B1CF426-9C70-4847-8047-1AA16654AA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 eelarve" sheetId="4" r:id="rId1"/>
    <sheet name="Leht1" sheetId="1" r:id="rId2"/>
    <sheet name="Leht2" sheetId="2" r:id="rId3"/>
    <sheet name="Leh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0" i="4" l="1"/>
  <c r="D170" i="4" l="1"/>
  <c r="D140" i="4"/>
  <c r="D111" i="4"/>
  <c r="D173" i="4"/>
  <c r="D164" i="4"/>
  <c r="D158" i="4" l="1"/>
  <c r="D157" i="4" s="1"/>
  <c r="D124" i="4"/>
  <c r="D121" i="4"/>
  <c r="D108" i="4"/>
  <c r="D77" i="4"/>
  <c r="D76" i="4" s="1"/>
  <c r="D31" i="4"/>
  <c r="D30" i="4" s="1"/>
  <c r="D65" i="4"/>
  <c r="D59" i="4"/>
  <c r="D39" i="4"/>
  <c r="D175" i="4"/>
  <c r="D172" i="4" s="1"/>
  <c r="D117" i="4"/>
  <c r="D106" i="4"/>
  <c r="D62" i="4"/>
  <c r="D52" i="4"/>
  <c r="D44" i="4"/>
  <c r="D37" i="4"/>
  <c r="D154" i="4"/>
  <c r="D153" i="4" s="1"/>
  <c r="D152" i="4" s="1"/>
  <c r="D145" i="4"/>
  <c r="D144" i="4" s="1"/>
  <c r="D139" i="4"/>
  <c r="D137" i="4"/>
  <c r="D134" i="4"/>
  <c r="D133" i="4" s="1"/>
  <c r="D104" i="4"/>
  <c r="D103" i="4" s="1"/>
  <c r="D100" i="4"/>
  <c r="D99" i="4" s="1"/>
  <c r="D98" i="4" s="1"/>
  <c r="D91" i="4"/>
  <c r="D90" i="4" s="1"/>
  <c r="D73" i="4"/>
  <c r="D72" i="4" s="1"/>
  <c r="D57" i="4"/>
  <c r="D56" i="4" s="1"/>
  <c r="D35" i="4"/>
  <c r="D34" i="4" s="1"/>
  <c r="D18" i="4"/>
  <c r="D17" i="4" s="1"/>
  <c r="D11" i="4"/>
  <c r="D10" i="4" s="1"/>
  <c r="D7" i="4"/>
  <c r="D6" i="4" s="1"/>
  <c r="D22" i="4"/>
  <c r="D21" i="4" s="1"/>
  <c r="D86" i="4"/>
  <c r="D85" i="4" s="1"/>
  <c r="D156" i="4" l="1"/>
  <c r="D151" i="4" s="1"/>
  <c r="D177" i="4" s="1"/>
  <c r="D102" i="4"/>
  <c r="D97" i="4" s="1"/>
  <c r="D120" i="4"/>
  <c r="D147" i="4"/>
  <c r="D148" i="4" s="1"/>
  <c r="D55" i="4"/>
  <c r="D54" i="4" s="1"/>
  <c r="D33" i="4"/>
  <c r="D29" i="4" s="1"/>
  <c r="D25" i="4"/>
  <c r="D26" i="4" s="1"/>
  <c r="D93" i="4"/>
  <c r="D94" i="4" s="1"/>
  <c r="D178" i="4" l="1"/>
  <c r="D127" i="4"/>
  <c r="D128" i="4" s="1"/>
  <c r="D67" i="4"/>
  <c r="D68" i="4" s="1"/>
</calcChain>
</file>

<file path=xl/sharedStrings.xml><?xml version="1.0" encoding="utf-8"?>
<sst xmlns="http://schemas.openxmlformats.org/spreadsheetml/2006/main" count="308" uniqueCount="186">
  <si>
    <t>Kontorühm</t>
  </si>
  <si>
    <t>Kontogrupp</t>
  </si>
  <si>
    <t>Konto nimetus</t>
  </si>
  <si>
    <t>ÜHISOSA</t>
  </si>
  <si>
    <t>VARAD</t>
  </si>
  <si>
    <t>10ÜOV</t>
  </si>
  <si>
    <t>KÄIBEVARA</t>
  </si>
  <si>
    <t>100ÜOV</t>
  </si>
  <si>
    <t>RAHA JA PANGAKONTOD</t>
  </si>
  <si>
    <t>1001ÜOV</t>
  </si>
  <si>
    <t>Arvelduskontod pankades</t>
  </si>
  <si>
    <t>TULUD</t>
  </si>
  <si>
    <t>32ÜOKT</t>
  </si>
  <si>
    <t>KAUPADE JA TEENUSTE MÜÜK</t>
  </si>
  <si>
    <t>322ÜOKT</t>
  </si>
  <si>
    <t>TULUD MAJANDUSTEGEVUSEST</t>
  </si>
  <si>
    <t>3220ÜOKT</t>
  </si>
  <si>
    <t>Laekumised koolitustegevusest</t>
  </si>
  <si>
    <t>3238ÜOKT</t>
  </si>
  <si>
    <t>Koja liikmete postkasti teenus</t>
  </si>
  <si>
    <t>Intress pangakontole</t>
  </si>
  <si>
    <t>X-Law litsentsitasu</t>
  </si>
  <si>
    <t>Muud tulud</t>
  </si>
  <si>
    <t>35ÜOTT</t>
  </si>
  <si>
    <t xml:space="preserve">SAADUD TOETUSED </t>
  </si>
  <si>
    <t>350ÜOTT</t>
  </si>
  <si>
    <t>SAADUD MITTESIHTOTSTARBELINE FINANTSEERIMINE</t>
  </si>
  <si>
    <t>3500ÜOTT</t>
  </si>
  <si>
    <t>Eraldis ametikogu üksikosast</t>
  </si>
  <si>
    <t>Eraldis kutsekogu üksikosast</t>
  </si>
  <si>
    <t>38ÜOMT</t>
  </si>
  <si>
    <t>MUUD TULUD</t>
  </si>
  <si>
    <t>388ÜOMT</t>
  </si>
  <si>
    <t>3888ÜOMT</t>
  </si>
  <si>
    <t>Laekumised tagatisrahast</t>
  </si>
  <si>
    <t>TULUD KOKKU</t>
  </si>
  <si>
    <t>TULUD JA VARAD KOKKU</t>
  </si>
  <si>
    <t>KULUD</t>
  </si>
  <si>
    <t xml:space="preserve">TEGEVUSKULUD </t>
  </si>
  <si>
    <t>MUUD TOETUSED</t>
  </si>
  <si>
    <t>ANTUD SIHTFINANTSEERIMINE</t>
  </si>
  <si>
    <t>Antud sihtfinantseerimine tegevuskuludeks</t>
  </si>
  <si>
    <t>50ÜOTK</t>
  </si>
  <si>
    <t>TÖÖJÕUKULUD</t>
  </si>
  <si>
    <t>500ÜOTK</t>
  </si>
  <si>
    <t>TÖÖTASU</t>
  </si>
  <si>
    <t>5002ÜOTK</t>
  </si>
  <si>
    <t>Töötajate töötasu</t>
  </si>
  <si>
    <t>Põhipalk ja kokkulepitud tasud</t>
  </si>
  <si>
    <t>505ÜOTK</t>
  </si>
  <si>
    <t>ERISOODUSTUSED</t>
  </si>
  <si>
    <t>5050ÜOTK</t>
  </si>
  <si>
    <t>Isikliku sõiduvahendi kasutamise hüvitis</t>
  </si>
  <si>
    <t>506ÜOTK</t>
  </si>
  <si>
    <t>TÖÖJÕUKULUDEGA KAASNEVAD MAKSUD JA SOTSIAALKINDLUSTUSMAKSED</t>
  </si>
  <si>
    <t>5060ÜOTK</t>
  </si>
  <si>
    <t>Sotsiaalmaks töötasudelt ja toetustelt</t>
  </si>
  <si>
    <t>Sotsiaalmaks erisoodustustelt</t>
  </si>
  <si>
    <t>Tulumaks erisoodustustelt</t>
  </si>
  <si>
    <t>55ÜOTK</t>
  </si>
  <si>
    <t>MAJANDAMISKULUD</t>
  </si>
  <si>
    <t>5500ÜOTK</t>
  </si>
  <si>
    <t>Administreerimiskulud</t>
  </si>
  <si>
    <t>5502ÜOTK</t>
  </si>
  <si>
    <t>Uurimis- ja arendustööd</t>
  </si>
  <si>
    <t>5503ÜOTK</t>
  </si>
  <si>
    <t>Lähetuskulud (v.a koolituslähetus)</t>
  </si>
  <si>
    <t>5504ÜOTK</t>
  </si>
  <si>
    <t>Koolituskulud (sh koolituslähetus)</t>
  </si>
  <si>
    <t>5511ÜOTK</t>
  </si>
  <si>
    <t>Kinnistute, hoonete ja ruumide majandamiskulud</t>
  </si>
  <si>
    <t>5514ÜOTK</t>
  </si>
  <si>
    <t xml:space="preserve">Info- ja kommunikatsioonitehnoloogia kulud </t>
  </si>
  <si>
    <t>5540ÜOTK</t>
  </si>
  <si>
    <t>Mitmesugused majanduskulud</t>
  </si>
  <si>
    <t>60ÜOTK</t>
  </si>
  <si>
    <t>MUUD TEGEVUSKULUD</t>
  </si>
  <si>
    <t>Maksud, lõivud, trahvid (tegevuskulud)</t>
  </si>
  <si>
    <t>608ÜOTK</t>
  </si>
  <si>
    <t>Muud tegevuskulud</t>
  </si>
  <si>
    <t>KULUD KAUPADE JA TEENUSTE MÜÜGIKS</t>
  </si>
  <si>
    <t>50ÜOKT</t>
  </si>
  <si>
    <t>500ÜOKT</t>
  </si>
  <si>
    <t>5002ÜOKT</t>
  </si>
  <si>
    <t>Põhipalk ja kokkulepitud tasud (koolitus)</t>
  </si>
  <si>
    <t>506ÜOKT</t>
  </si>
  <si>
    <t>5060ÜOKT</t>
  </si>
  <si>
    <t>55ÜOKT</t>
  </si>
  <si>
    <t>5504ÜOKT</t>
  </si>
  <si>
    <t>5514ÜOKT</t>
  </si>
  <si>
    <t>KULUD KOKKU</t>
  </si>
  <si>
    <t>JÄÄK TULEVASTE PERIOODIDE KATTEKS</t>
  </si>
  <si>
    <t>AMETIKOGU ÜKSIKOSA</t>
  </si>
  <si>
    <t>10AKV</t>
  </si>
  <si>
    <t>100AKV</t>
  </si>
  <si>
    <t>1001AKV</t>
  </si>
  <si>
    <t>32AKKT</t>
  </si>
  <si>
    <t>322AKKT</t>
  </si>
  <si>
    <t>3238AKKT</t>
  </si>
  <si>
    <t>Laekumised eksamitasust</t>
  </si>
  <si>
    <t>Laekumised e-Templi sertifikaatide vahendamisest</t>
  </si>
  <si>
    <t>Laekumised EL hagi tagamise tasust</t>
  </si>
  <si>
    <t>Laekumised tasulisest päringuteenusest</t>
  </si>
  <si>
    <t>35AKTT</t>
  </si>
  <si>
    <t>352AKTT</t>
  </si>
  <si>
    <t>SAADUD TEGEVUSTOETUSED</t>
  </si>
  <si>
    <t>3520AKTT</t>
  </si>
  <si>
    <t>Saadud toetused välisriigist elatise vahendamise tasude väljamaksmiseks</t>
  </si>
  <si>
    <t>3528AKTT</t>
  </si>
  <si>
    <t>Saadud liikmemaksud</t>
  </si>
  <si>
    <t>38AKMT</t>
  </si>
  <si>
    <t>388AKMT</t>
  </si>
  <si>
    <t>3888AKMT</t>
  </si>
  <si>
    <t>Muud (ebatavalised) tulud</t>
  </si>
  <si>
    <t>45AKTK</t>
  </si>
  <si>
    <t>450AKTK</t>
  </si>
  <si>
    <t>4500AKTK</t>
  </si>
  <si>
    <t>Eraldis ühisossa</t>
  </si>
  <si>
    <t>50AKTK</t>
  </si>
  <si>
    <t>500AKTK</t>
  </si>
  <si>
    <t>5002AKTK</t>
  </si>
  <si>
    <t>505AKTK</t>
  </si>
  <si>
    <t>5050AKTK</t>
  </si>
  <si>
    <t>506AKTK</t>
  </si>
  <si>
    <t>5060AKTK</t>
  </si>
  <si>
    <t>55AKTK</t>
  </si>
  <si>
    <t>5500AKTK</t>
  </si>
  <si>
    <t>5503AKTK</t>
  </si>
  <si>
    <t>5514AKTK</t>
  </si>
  <si>
    <t>60AKTK</t>
  </si>
  <si>
    <t>6010AKTK</t>
  </si>
  <si>
    <t>608AKTK</t>
  </si>
  <si>
    <t>55AKKT</t>
  </si>
  <si>
    <t>5514AKKT</t>
  </si>
  <si>
    <t>60AKKT</t>
  </si>
  <si>
    <t>608AKKT</t>
  </si>
  <si>
    <t>KUTSEKOGU ÜKSIKOSA</t>
  </si>
  <si>
    <t>10KKV</t>
  </si>
  <si>
    <t>100KKV</t>
  </si>
  <si>
    <t>1001KKV</t>
  </si>
  <si>
    <t>32KKKT</t>
  </si>
  <si>
    <t>322KKKT</t>
  </si>
  <si>
    <t>35KKTT</t>
  </si>
  <si>
    <t>352KKTT</t>
  </si>
  <si>
    <t>3528KKTT</t>
  </si>
  <si>
    <t>38KKMT</t>
  </si>
  <si>
    <t>388KKMT</t>
  </si>
  <si>
    <t>3888KKMT</t>
  </si>
  <si>
    <t>45KKTK</t>
  </si>
  <si>
    <t>450KKTK</t>
  </si>
  <si>
    <t>4500KKTK</t>
  </si>
  <si>
    <t>55KKTK</t>
  </si>
  <si>
    <t>5500KKTK</t>
  </si>
  <si>
    <t>5503KKTK</t>
  </si>
  <si>
    <t>5514KKTK</t>
  </si>
  <si>
    <t>60KKTK</t>
  </si>
  <si>
    <t>608KKTK</t>
  </si>
  <si>
    <t>60KKKT</t>
  </si>
  <si>
    <t>608KKKT</t>
  </si>
  <si>
    <t>B. KULUD KAUPADE JA TEENUSTE MÜÜGIKS</t>
  </si>
  <si>
    <t xml:space="preserve">A. TEGEVUSKULUD </t>
  </si>
  <si>
    <t>Töötuskindlustusmakse</t>
  </si>
  <si>
    <t>45ÜOTK</t>
  </si>
  <si>
    <t>450ÜOTK</t>
  </si>
  <si>
    <t>4500ÜOTK</t>
  </si>
  <si>
    <t>3220AKKT</t>
  </si>
  <si>
    <t>Laekumised elatisvõlgnike sõidukite teisaldamise ja hoiu eest</t>
  </si>
  <si>
    <t>5540AKKT</t>
  </si>
  <si>
    <t>6010AKKT</t>
  </si>
  <si>
    <t>50KKTK</t>
  </si>
  <si>
    <t>500KKTK</t>
  </si>
  <si>
    <t>506KKTK</t>
  </si>
  <si>
    <t>5002KKTK</t>
  </si>
  <si>
    <t>5060KKTK</t>
  </si>
  <si>
    <t>Saadud toetused elatise sissenõudmise tasude maksmiseks</t>
  </si>
  <si>
    <t>5540AKTK</t>
  </si>
  <si>
    <t>3520KKTT</t>
  </si>
  <si>
    <t>Saadud tegevustoetused</t>
  </si>
  <si>
    <t>5504KKTK</t>
  </si>
  <si>
    <t>5540KKTK</t>
  </si>
  <si>
    <t>55KKKT</t>
  </si>
  <si>
    <t>5504KKKT</t>
  </si>
  <si>
    <t>5504AKTK</t>
  </si>
  <si>
    <t>Saadud usaldusisikute nimekirjas olemise tasu</t>
  </si>
  <si>
    <t>KOHTUTÄITURITE JA PANKROTIHALDURITE KOJA 2025. AASTA EELARVE</t>
  </si>
  <si>
    <t>(MUUDETUD 4.06.2025)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</si>
</sst>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&quot; &quot;#,##0.00&quot;    &quot;;&quot;-&quot;#,##0.00&quot;    &quot;;&quot; -&quot;00&quot;    &quot;;@&quot; &quot;"/>
    <numFmt numFmtId="166" formatCode="#,##0.00&quot; &quot;[$kr-425];[Red]&quot;-&quot;#,##0.00&quot; &quot;[$kr-425]"/>
  </numFmts>
  <fonts count="15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sz val="11"/>
      <color rgb="FF000000"/>
      <name val="Calibri"/>
      <family val="2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rgb="FF000000"/>
      <name val="Arial1"/>
      <charset val="186"/>
    </font>
    <font>
      <b/>
      <i/>
      <u/>
      <sz val="11"/>
      <color rgb="FF000000"/>
      <name val="Calibri"/>
      <family val="2"/>
      <charset val="186"/>
    </font>
    <font>
      <b/>
      <sz val="10"/>
      <color rgb="FFFF000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165" fontId="7" fillId="0" borderId="0"/>
    <xf numFmtId="0" fontId="8" fillId="0" borderId="0">
      <alignment horizontal="center"/>
    </xf>
    <xf numFmtId="0" fontId="8" fillId="0" borderId="0">
      <alignment horizontal="center" textRotation="90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9" fillId="0" borderId="0"/>
    <xf numFmtId="0" fontId="7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12" fillId="0" borderId="0"/>
    <xf numFmtId="0" fontId="3" fillId="0" borderId="0"/>
    <xf numFmtId="0" fontId="13" fillId="0" borderId="0"/>
    <xf numFmtId="166" fontId="13" fillId="0" borderId="0"/>
  </cellStyleXfs>
  <cellXfs count="21">
    <xf numFmtId="0" fontId="0" fillId="0" borderId="0" xfId="0"/>
    <xf numFmtId="0" fontId="3" fillId="0" borderId="0" xfId="19" applyFont="1"/>
    <xf numFmtId="0" fontId="3" fillId="0" borderId="0" xfId="19" applyFont="1" applyAlignment="1">
      <alignment horizontal="right"/>
    </xf>
    <xf numFmtId="49" fontId="5" fillId="0" borderId="0" xfId="19" applyNumberFormat="1" applyFont="1"/>
    <xf numFmtId="4" fontId="5" fillId="0" borderId="0" xfId="19" applyNumberFormat="1" applyFont="1"/>
    <xf numFmtId="49" fontId="3" fillId="0" borderId="0" xfId="19" applyNumberFormat="1" applyFont="1"/>
    <xf numFmtId="4" fontId="3" fillId="0" borderId="0" xfId="19" applyNumberFormat="1" applyFont="1"/>
    <xf numFmtId="0" fontId="5" fillId="0" borderId="0" xfId="19" applyFont="1" applyAlignment="1">
      <alignment horizontal="right"/>
    </xf>
    <xf numFmtId="0" fontId="3" fillId="0" borderId="0" xfId="0" applyFont="1" applyAlignment="1">
      <alignment horizontal="right"/>
    </xf>
    <xf numFmtId="49" fontId="3" fillId="0" borderId="0" xfId="0" applyNumberFormat="1" applyFont="1"/>
    <xf numFmtId="49" fontId="5" fillId="0" borderId="0" xfId="0" applyNumberFormat="1" applyFont="1"/>
    <xf numFmtId="0" fontId="3" fillId="0" borderId="0" xfId="0" applyFont="1"/>
    <xf numFmtId="0" fontId="3" fillId="0" borderId="0" xfId="19" applyFont="1" applyAlignment="1">
      <alignment horizontal="right" vertical="top"/>
    </xf>
    <xf numFmtId="0" fontId="1" fillId="0" borderId="0" xfId="0" applyFont="1" applyAlignment="1">
      <alignment horizontal="right"/>
    </xf>
    <xf numFmtId="49" fontId="1" fillId="0" borderId="0" xfId="0" applyNumberFormat="1" applyFont="1"/>
    <xf numFmtId="4" fontId="1" fillId="0" borderId="0" xfId="19" applyNumberFormat="1"/>
    <xf numFmtId="0" fontId="1" fillId="0" borderId="0" xfId="19" applyAlignment="1">
      <alignment horizontal="right"/>
    </xf>
    <xf numFmtId="0" fontId="14" fillId="0" borderId="0" xfId="19" applyFont="1" applyAlignment="1">
      <alignment horizontal="center"/>
    </xf>
    <xf numFmtId="0" fontId="3" fillId="0" borderId="0" xfId="19" applyFont="1" applyAlignment="1">
      <alignment horizontal="center"/>
    </xf>
    <xf numFmtId="0" fontId="2" fillId="0" borderId="0" xfId="19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41">
    <cellStyle name="Comma 2" xfId="1" xr:uid="{00000000-0005-0000-0000-000000000000}"/>
    <cellStyle name="Heading" xfId="2" xr:uid="{00000000-0005-0000-0000-000001000000}"/>
    <cellStyle name="Heading1" xfId="3" xr:uid="{00000000-0005-0000-0000-000002000000}"/>
    <cellStyle name="Koma 2" xfId="4" xr:uid="{00000000-0005-0000-0000-000003000000}"/>
    <cellStyle name="Koma 2 2" xfId="5" xr:uid="{00000000-0005-0000-0000-000004000000}"/>
    <cellStyle name="Koma 2 2 2" xfId="6" xr:uid="{00000000-0005-0000-0000-000005000000}"/>
    <cellStyle name="Koma 2 3" xfId="7" xr:uid="{00000000-0005-0000-0000-000006000000}"/>
    <cellStyle name="Koma 2 3 2" xfId="8" xr:uid="{00000000-0005-0000-0000-000007000000}"/>
    <cellStyle name="Koma 2 4" xfId="9" xr:uid="{00000000-0005-0000-0000-000008000000}"/>
    <cellStyle name="Koma 3" xfId="10" xr:uid="{00000000-0005-0000-0000-000009000000}"/>
    <cellStyle name="Koma 3 2" xfId="11" xr:uid="{00000000-0005-0000-0000-00000A000000}"/>
    <cellStyle name="Koma 4" xfId="12" xr:uid="{00000000-0005-0000-0000-00000B000000}"/>
    <cellStyle name="Koma 4 2" xfId="13" xr:uid="{00000000-0005-0000-0000-00000C000000}"/>
    <cellStyle name="Koma 5" xfId="14" xr:uid="{00000000-0005-0000-0000-00000D000000}"/>
    <cellStyle name="Koma 5 2" xfId="15" xr:uid="{00000000-0005-0000-0000-00000E000000}"/>
    <cellStyle name="Koma 6" xfId="16" xr:uid="{00000000-0005-0000-0000-00000F000000}"/>
    <cellStyle name="Normaallaad" xfId="0" builtinId="0"/>
    <cellStyle name="Normaallaad 10" xfId="17" xr:uid="{00000000-0005-0000-0000-000011000000}"/>
    <cellStyle name="Normaallaad 11" xfId="18" xr:uid="{00000000-0005-0000-0000-000012000000}"/>
    <cellStyle name="Normaallaad 2" xfId="19" xr:uid="{00000000-0005-0000-0000-000013000000}"/>
    <cellStyle name="Normaallaad 2 2" xfId="20" xr:uid="{00000000-0005-0000-0000-000014000000}"/>
    <cellStyle name="Normaallaad 2 3" xfId="21" xr:uid="{00000000-0005-0000-0000-000015000000}"/>
    <cellStyle name="Normaallaad 2 4" xfId="22" xr:uid="{00000000-0005-0000-0000-000016000000}"/>
    <cellStyle name="Normaallaad 3" xfId="23" xr:uid="{00000000-0005-0000-0000-000017000000}"/>
    <cellStyle name="Normaallaad 4" xfId="24" xr:uid="{00000000-0005-0000-0000-000018000000}"/>
    <cellStyle name="Normaallaad 4 2" xfId="25" xr:uid="{00000000-0005-0000-0000-000019000000}"/>
    <cellStyle name="Normaallaad 5" xfId="26" xr:uid="{00000000-0005-0000-0000-00001A000000}"/>
    <cellStyle name="Normaallaad 5 2" xfId="27" xr:uid="{00000000-0005-0000-0000-00001B000000}"/>
    <cellStyle name="Normaallaad 6" xfId="28" xr:uid="{00000000-0005-0000-0000-00001C000000}"/>
    <cellStyle name="Normaallaad 6 2" xfId="29" xr:uid="{00000000-0005-0000-0000-00001D000000}"/>
    <cellStyle name="Normaallaad 7" xfId="30" xr:uid="{00000000-0005-0000-0000-00001E000000}"/>
    <cellStyle name="Normaallaad 7 2" xfId="31" xr:uid="{00000000-0005-0000-0000-00001F000000}"/>
    <cellStyle name="Normaallaad 8" xfId="32" xr:uid="{00000000-0005-0000-0000-000020000000}"/>
    <cellStyle name="Normaallaad 8 2" xfId="33" xr:uid="{00000000-0005-0000-0000-000021000000}"/>
    <cellStyle name="Normaallaad 8 3" xfId="34" xr:uid="{00000000-0005-0000-0000-000022000000}"/>
    <cellStyle name="Normaallaad 9" xfId="35" xr:uid="{00000000-0005-0000-0000-000023000000}"/>
    <cellStyle name="Normaallaad 9 2" xfId="36" xr:uid="{00000000-0005-0000-0000-000024000000}"/>
    <cellStyle name="Normal 2" xfId="37" xr:uid="{00000000-0005-0000-0000-000025000000}"/>
    <cellStyle name="Normal_Nimekiri" xfId="38" xr:uid="{00000000-0005-0000-0000-000026000000}"/>
    <cellStyle name="Result" xfId="39" xr:uid="{00000000-0005-0000-0000-000027000000}"/>
    <cellStyle name="Result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8"/>
  <sheetViews>
    <sheetView tabSelected="1" zoomScaleNormal="100" workbookViewId="0">
      <selection sqref="A1:D1"/>
    </sheetView>
  </sheetViews>
  <sheetFormatPr defaultRowHeight="12.75"/>
  <cols>
    <col min="1" max="1" width="9" style="1" customWidth="1"/>
    <col min="2" max="2" width="10.42578125" style="1" bestFit="1" customWidth="1"/>
    <col min="3" max="3" width="59.28515625" style="1" customWidth="1"/>
    <col min="4" max="4" width="12" style="1" customWidth="1"/>
    <col min="5" max="16384" width="9.140625" style="1"/>
  </cols>
  <sheetData>
    <row r="1" spans="1:4" ht="15">
      <c r="A1" s="19" t="s">
        <v>184</v>
      </c>
      <c r="B1" s="19"/>
      <c r="C1" s="19"/>
      <c r="D1" s="19"/>
    </row>
    <row r="2" spans="1:4" ht="30.75" customHeight="1">
      <c r="A2" s="20" t="s">
        <v>185</v>
      </c>
      <c r="B2" s="20"/>
      <c r="C2" s="20"/>
      <c r="D2" s="20"/>
    </row>
    <row r="3" spans="1:4">
      <c r="A3" s="1" t="s">
        <v>0</v>
      </c>
      <c r="B3" s="1" t="s">
        <v>1</v>
      </c>
      <c r="C3" s="1" t="s">
        <v>2</v>
      </c>
    </row>
    <row r="4" spans="1:4">
      <c r="A4" s="17" t="s">
        <v>3</v>
      </c>
      <c r="B4" s="17"/>
      <c r="C4" s="17"/>
    </row>
    <row r="5" spans="1:4" ht="12.75" customHeight="1">
      <c r="A5" s="18" t="s">
        <v>4</v>
      </c>
      <c r="B5" s="18"/>
      <c r="C5" s="18"/>
    </row>
    <row r="6" spans="1:4">
      <c r="A6" s="2" t="s">
        <v>5</v>
      </c>
      <c r="B6" s="3" t="s">
        <v>6</v>
      </c>
      <c r="D6" s="4">
        <f>D7</f>
        <v>70661.009999999995</v>
      </c>
    </row>
    <row r="7" spans="1:4">
      <c r="A7" s="2" t="s">
        <v>7</v>
      </c>
      <c r="C7" s="3" t="s">
        <v>8</v>
      </c>
      <c r="D7" s="4">
        <f>SUM(D8:D8)</f>
        <v>70661.009999999995</v>
      </c>
    </row>
    <row r="8" spans="1:4">
      <c r="B8" s="2" t="s">
        <v>9</v>
      </c>
      <c r="C8" s="5" t="s">
        <v>10</v>
      </c>
      <c r="D8" s="6">
        <v>70661.009999999995</v>
      </c>
    </row>
    <row r="9" spans="1:4">
      <c r="A9" s="18" t="s">
        <v>11</v>
      </c>
      <c r="B9" s="18"/>
      <c r="C9" s="18"/>
    </row>
    <row r="10" spans="1:4">
      <c r="A10" s="2" t="s">
        <v>12</v>
      </c>
      <c r="B10" s="3" t="s">
        <v>13</v>
      </c>
      <c r="D10" s="4">
        <f>D11</f>
        <v>59145</v>
      </c>
    </row>
    <row r="11" spans="1:4">
      <c r="A11" s="2" t="s">
        <v>14</v>
      </c>
      <c r="C11" s="3" t="s">
        <v>15</v>
      </c>
      <c r="D11" s="4">
        <f>SUM(D12:D16)</f>
        <v>59145</v>
      </c>
    </row>
    <row r="12" spans="1:4">
      <c r="A12" s="2"/>
      <c r="B12" s="2" t="s">
        <v>16</v>
      </c>
      <c r="C12" s="5" t="s">
        <v>17</v>
      </c>
      <c r="D12" s="6">
        <v>36000</v>
      </c>
    </row>
    <row r="13" spans="1:4">
      <c r="A13" s="2"/>
      <c r="B13" s="2" t="s">
        <v>18</v>
      </c>
      <c r="C13" s="5" t="s">
        <v>19</v>
      </c>
      <c r="D13" s="6">
        <v>5000</v>
      </c>
    </row>
    <row r="14" spans="1:4">
      <c r="A14" s="2"/>
      <c r="B14" s="2" t="s">
        <v>18</v>
      </c>
      <c r="C14" s="5" t="s">
        <v>20</v>
      </c>
      <c r="D14" s="6">
        <v>5</v>
      </c>
    </row>
    <row r="15" spans="1:4">
      <c r="A15" s="2"/>
      <c r="B15" s="2" t="s">
        <v>18</v>
      </c>
      <c r="C15" s="5" t="s">
        <v>21</v>
      </c>
      <c r="D15" s="6">
        <v>18140</v>
      </c>
    </row>
    <row r="16" spans="1:4">
      <c r="A16" s="2"/>
      <c r="B16" s="2" t="s">
        <v>18</v>
      </c>
      <c r="C16" s="5" t="s">
        <v>22</v>
      </c>
      <c r="D16" s="6">
        <v>0</v>
      </c>
    </row>
    <row r="17" spans="1:4">
      <c r="A17" s="2" t="s">
        <v>23</v>
      </c>
      <c r="B17" s="3" t="s">
        <v>24</v>
      </c>
      <c r="D17" s="6">
        <f>D18</f>
        <v>117000</v>
      </c>
    </row>
    <row r="18" spans="1:4">
      <c r="A18" s="2" t="s">
        <v>25</v>
      </c>
      <c r="C18" s="3" t="s">
        <v>26</v>
      </c>
      <c r="D18" s="4">
        <f>SUM(D19:D20)</f>
        <v>117000</v>
      </c>
    </row>
    <row r="19" spans="1:4">
      <c r="A19" s="2"/>
      <c r="B19" s="2" t="s">
        <v>27</v>
      </c>
      <c r="C19" s="5" t="s">
        <v>28</v>
      </c>
      <c r="D19" s="6">
        <v>39000</v>
      </c>
    </row>
    <row r="20" spans="1:4">
      <c r="A20" s="2"/>
      <c r="B20" s="2" t="s">
        <v>27</v>
      </c>
      <c r="C20" s="5" t="s">
        <v>29</v>
      </c>
      <c r="D20" s="6">
        <v>78000</v>
      </c>
    </row>
    <row r="21" spans="1:4">
      <c r="A21" s="2" t="s">
        <v>30</v>
      </c>
      <c r="B21" s="3" t="s">
        <v>31</v>
      </c>
      <c r="D21" s="4">
        <f>D22</f>
        <v>12000</v>
      </c>
    </row>
    <row r="22" spans="1:4">
      <c r="A22" s="2" t="s">
        <v>32</v>
      </c>
      <c r="C22" s="3" t="s">
        <v>31</v>
      </c>
      <c r="D22" s="4">
        <f>D23+D24</f>
        <v>12000</v>
      </c>
    </row>
    <row r="23" spans="1:4">
      <c r="A23" s="2"/>
      <c r="B23" s="2" t="s">
        <v>33</v>
      </c>
      <c r="C23" s="5" t="s">
        <v>34</v>
      </c>
      <c r="D23" s="6">
        <v>12000</v>
      </c>
    </row>
    <row r="24" spans="1:4">
      <c r="A24" s="2"/>
      <c r="B24" s="2" t="s">
        <v>33</v>
      </c>
      <c r="C24" s="5" t="s">
        <v>22</v>
      </c>
      <c r="D24" s="6">
        <v>0</v>
      </c>
    </row>
    <row r="25" spans="1:4">
      <c r="C25" s="7" t="s">
        <v>35</v>
      </c>
      <c r="D25" s="4">
        <f>D10+D17+D21</f>
        <v>188145</v>
      </c>
    </row>
    <row r="26" spans="1:4">
      <c r="C26" s="7" t="s">
        <v>36</v>
      </c>
      <c r="D26" s="4">
        <f>D7+D25</f>
        <v>258806.01</v>
      </c>
    </row>
    <row r="27" spans="1:4">
      <c r="C27" s="7"/>
      <c r="D27" s="6"/>
    </row>
    <row r="28" spans="1:4">
      <c r="A28" s="18" t="s">
        <v>37</v>
      </c>
      <c r="B28" s="18"/>
      <c r="C28" s="18"/>
    </row>
    <row r="29" spans="1:4">
      <c r="A29" s="3" t="s">
        <v>160</v>
      </c>
      <c r="D29" s="4">
        <f>D30+D33+D44+D52</f>
        <v>178378</v>
      </c>
    </row>
    <row r="30" spans="1:4">
      <c r="A30" s="8" t="s">
        <v>162</v>
      </c>
      <c r="B30" s="10" t="s">
        <v>39</v>
      </c>
      <c r="D30" s="4">
        <f>D31</f>
        <v>0</v>
      </c>
    </row>
    <row r="31" spans="1:4">
      <c r="A31" s="8" t="s">
        <v>163</v>
      </c>
      <c r="B31" s="11"/>
      <c r="C31" s="10" t="s">
        <v>40</v>
      </c>
      <c r="D31" s="4">
        <f>D32</f>
        <v>0</v>
      </c>
    </row>
    <row r="32" spans="1:4">
      <c r="A32" s="8"/>
      <c r="B32" s="8" t="s">
        <v>164</v>
      </c>
      <c r="C32" s="10" t="s">
        <v>41</v>
      </c>
      <c r="D32" s="15">
        <v>0</v>
      </c>
    </row>
    <row r="33" spans="1:4">
      <c r="A33" s="2" t="s">
        <v>42</v>
      </c>
      <c r="B33" s="3" t="s">
        <v>43</v>
      </c>
      <c r="D33" s="4">
        <f>D34+D37+D39</f>
        <v>103630</v>
      </c>
    </row>
    <row r="34" spans="1:4">
      <c r="A34" s="2" t="s">
        <v>44</v>
      </c>
      <c r="C34" s="3" t="s">
        <v>45</v>
      </c>
      <c r="D34" s="4">
        <f>D35</f>
        <v>72000</v>
      </c>
    </row>
    <row r="35" spans="1:4">
      <c r="A35" s="2"/>
      <c r="B35" s="2" t="s">
        <v>46</v>
      </c>
      <c r="C35" s="3" t="s">
        <v>47</v>
      </c>
      <c r="D35" s="4">
        <f>SUM(D36:D36)</f>
        <v>72000</v>
      </c>
    </row>
    <row r="36" spans="1:4">
      <c r="A36" s="2"/>
      <c r="B36" s="2"/>
      <c r="C36" s="5" t="s">
        <v>48</v>
      </c>
      <c r="D36" s="6">
        <v>72000</v>
      </c>
    </row>
    <row r="37" spans="1:4">
      <c r="A37" s="2" t="s">
        <v>49</v>
      </c>
      <c r="B37" s="2"/>
      <c r="C37" s="3" t="s">
        <v>50</v>
      </c>
      <c r="D37" s="4">
        <f>D38</f>
        <v>3840</v>
      </c>
    </row>
    <row r="38" spans="1:4">
      <c r="A38" s="2"/>
      <c r="B38" s="2" t="s">
        <v>51</v>
      </c>
      <c r="C38" s="5" t="s">
        <v>52</v>
      </c>
      <c r="D38" s="6">
        <v>3840</v>
      </c>
    </row>
    <row r="39" spans="1:4">
      <c r="A39" s="2" t="s">
        <v>53</v>
      </c>
      <c r="B39" s="2"/>
      <c r="C39" s="3" t="s">
        <v>54</v>
      </c>
      <c r="D39" s="4">
        <f>D40+D41+D42+D43</f>
        <v>27790</v>
      </c>
    </row>
    <row r="40" spans="1:4">
      <c r="A40" s="2"/>
      <c r="B40" s="2" t="s">
        <v>55</v>
      </c>
      <c r="C40" s="5" t="s">
        <v>56</v>
      </c>
      <c r="D40" s="6">
        <v>23950</v>
      </c>
    </row>
    <row r="41" spans="1:4">
      <c r="A41" s="2"/>
      <c r="B41" s="2" t="s">
        <v>55</v>
      </c>
      <c r="C41" s="5" t="s">
        <v>57</v>
      </c>
      <c r="D41" s="6">
        <v>1590</v>
      </c>
    </row>
    <row r="42" spans="1:4">
      <c r="A42" s="2"/>
      <c r="B42" s="2" t="s">
        <v>55</v>
      </c>
      <c r="C42" s="5" t="s">
        <v>58</v>
      </c>
      <c r="D42" s="6">
        <v>1670</v>
      </c>
    </row>
    <row r="43" spans="1:4">
      <c r="A43" s="2"/>
      <c r="B43" s="8" t="s">
        <v>55</v>
      </c>
      <c r="C43" s="9" t="s">
        <v>161</v>
      </c>
      <c r="D43" s="6">
        <v>580</v>
      </c>
    </row>
    <row r="44" spans="1:4">
      <c r="A44" s="2" t="s">
        <v>59</v>
      </c>
      <c r="B44" s="3" t="s">
        <v>60</v>
      </c>
      <c r="D44" s="4">
        <f>D45+D46+D47+D48+D49+D50+D51</f>
        <v>71953</v>
      </c>
    </row>
    <row r="45" spans="1:4">
      <c r="A45" s="2"/>
      <c r="B45" s="2" t="s">
        <v>61</v>
      </c>
      <c r="C45" s="5" t="s">
        <v>62</v>
      </c>
      <c r="D45" s="6">
        <v>30450</v>
      </c>
    </row>
    <row r="46" spans="1:4">
      <c r="A46" s="2"/>
      <c r="B46" s="2" t="s">
        <v>63</v>
      </c>
      <c r="C46" s="5" t="s">
        <v>64</v>
      </c>
      <c r="D46" s="6">
        <v>0</v>
      </c>
    </row>
    <row r="47" spans="1:4">
      <c r="A47" s="2"/>
      <c r="B47" s="2" t="s">
        <v>65</v>
      </c>
      <c r="C47" s="5" t="s">
        <v>66</v>
      </c>
      <c r="D47" s="6">
        <v>1000</v>
      </c>
    </row>
    <row r="48" spans="1:4">
      <c r="A48" s="2"/>
      <c r="B48" s="2" t="s">
        <v>67</v>
      </c>
      <c r="C48" s="5" t="s">
        <v>68</v>
      </c>
      <c r="D48" s="6">
        <v>630</v>
      </c>
    </row>
    <row r="49" spans="1:4">
      <c r="A49" s="2"/>
      <c r="B49" s="2" t="s">
        <v>69</v>
      </c>
      <c r="C49" s="5" t="s">
        <v>70</v>
      </c>
      <c r="D49" s="6">
        <v>28625</v>
      </c>
    </row>
    <row r="50" spans="1:4">
      <c r="A50" s="2"/>
      <c r="B50" s="2" t="s">
        <v>71</v>
      </c>
      <c r="C50" s="5" t="s">
        <v>72</v>
      </c>
      <c r="D50" s="6">
        <v>10020</v>
      </c>
    </row>
    <row r="51" spans="1:4">
      <c r="A51" s="2"/>
      <c r="B51" s="2" t="s">
        <v>73</v>
      </c>
      <c r="C51" s="5" t="s">
        <v>74</v>
      </c>
      <c r="D51" s="6">
        <v>1228</v>
      </c>
    </row>
    <row r="52" spans="1:4">
      <c r="A52" s="2" t="s">
        <v>75</v>
      </c>
      <c r="B52" s="3" t="s">
        <v>76</v>
      </c>
      <c r="D52" s="4">
        <f>D53</f>
        <v>2795</v>
      </c>
    </row>
    <row r="53" spans="1:4">
      <c r="A53" s="2" t="s">
        <v>78</v>
      </c>
      <c r="C53" s="3" t="s">
        <v>79</v>
      </c>
      <c r="D53" s="6">
        <v>2795</v>
      </c>
    </row>
    <row r="54" spans="1:4">
      <c r="A54" s="3" t="s">
        <v>159</v>
      </c>
      <c r="D54" s="4">
        <f>D55+D62+D65</f>
        <v>53107</v>
      </c>
    </row>
    <row r="55" spans="1:4">
      <c r="A55" s="2" t="s">
        <v>81</v>
      </c>
      <c r="B55" s="3" t="s">
        <v>43</v>
      </c>
      <c r="D55" s="4">
        <f>D56+D59</f>
        <v>2467</v>
      </c>
    </row>
    <row r="56" spans="1:4">
      <c r="A56" s="2" t="s">
        <v>82</v>
      </c>
      <c r="C56" s="3" t="s">
        <v>45</v>
      </c>
      <c r="D56" s="4">
        <f>D57</f>
        <v>1840</v>
      </c>
    </row>
    <row r="57" spans="1:4">
      <c r="A57" s="2"/>
      <c r="B57" s="2" t="s">
        <v>83</v>
      </c>
      <c r="C57" s="3" t="s">
        <v>47</v>
      </c>
      <c r="D57" s="4">
        <f>SUM(D58:D58)</f>
        <v>1840</v>
      </c>
    </row>
    <row r="58" spans="1:4">
      <c r="A58" s="2"/>
      <c r="B58" s="2"/>
      <c r="C58" s="5" t="s">
        <v>84</v>
      </c>
      <c r="D58" s="6">
        <v>1840</v>
      </c>
    </row>
    <row r="59" spans="1:4">
      <c r="A59" s="2" t="s">
        <v>85</v>
      </c>
      <c r="B59" s="2"/>
      <c r="C59" s="3" t="s">
        <v>54</v>
      </c>
      <c r="D59" s="4">
        <f>D60+D61</f>
        <v>627</v>
      </c>
    </row>
    <row r="60" spans="1:4">
      <c r="A60" s="2"/>
      <c r="B60" s="2" t="s">
        <v>86</v>
      </c>
      <c r="C60" s="5" t="s">
        <v>56</v>
      </c>
      <c r="D60" s="6">
        <v>612</v>
      </c>
    </row>
    <row r="61" spans="1:4">
      <c r="A61" s="2"/>
      <c r="B61" s="8" t="s">
        <v>86</v>
      </c>
      <c r="C61" s="9" t="s">
        <v>161</v>
      </c>
      <c r="D61" s="6">
        <v>15</v>
      </c>
    </row>
    <row r="62" spans="1:4">
      <c r="A62" s="2" t="s">
        <v>87</v>
      </c>
      <c r="B62" s="3" t="s">
        <v>60</v>
      </c>
      <c r="D62" s="4">
        <f>D63+D64</f>
        <v>45640</v>
      </c>
    </row>
    <row r="63" spans="1:4">
      <c r="A63" s="2"/>
      <c r="B63" s="2" t="s">
        <v>88</v>
      </c>
      <c r="C63" s="3" t="s">
        <v>68</v>
      </c>
      <c r="D63" s="6">
        <v>22500</v>
      </c>
    </row>
    <row r="64" spans="1:4">
      <c r="A64" s="2"/>
      <c r="B64" s="2" t="s">
        <v>89</v>
      </c>
      <c r="C64" s="3" t="s">
        <v>72</v>
      </c>
      <c r="D64" s="6">
        <v>23140</v>
      </c>
    </row>
    <row r="65" spans="1:4">
      <c r="A65" s="2" t="s">
        <v>75</v>
      </c>
      <c r="B65" s="3" t="s">
        <v>76</v>
      </c>
      <c r="D65" s="4">
        <f>D66</f>
        <v>5000</v>
      </c>
    </row>
    <row r="66" spans="1:4">
      <c r="A66" s="2" t="s">
        <v>78</v>
      </c>
      <c r="C66" s="3" t="s">
        <v>79</v>
      </c>
      <c r="D66" s="6">
        <v>5000</v>
      </c>
    </row>
    <row r="67" spans="1:4">
      <c r="C67" s="7" t="s">
        <v>90</v>
      </c>
      <c r="D67" s="4">
        <f>D29+D54</f>
        <v>231485</v>
      </c>
    </row>
    <row r="68" spans="1:4">
      <c r="C68" s="7" t="s">
        <v>91</v>
      </c>
      <c r="D68" s="4">
        <f>D26-D67</f>
        <v>27321.010000000009</v>
      </c>
    </row>
    <row r="70" spans="1:4">
      <c r="A70" s="17" t="s">
        <v>92</v>
      </c>
      <c r="B70" s="17"/>
      <c r="C70" s="17"/>
    </row>
    <row r="71" spans="1:4" ht="24.95" customHeight="1">
      <c r="A71" s="18" t="s">
        <v>4</v>
      </c>
      <c r="B71" s="18"/>
      <c r="C71" s="18"/>
    </row>
    <row r="72" spans="1:4" ht="14.1" customHeight="1">
      <c r="A72" s="2" t="s">
        <v>93</v>
      </c>
      <c r="B72" s="3" t="s">
        <v>6</v>
      </c>
      <c r="D72" s="4">
        <f>D73</f>
        <v>158271.87</v>
      </c>
    </row>
    <row r="73" spans="1:4" ht="14.1" customHeight="1">
      <c r="A73" s="2" t="s">
        <v>94</v>
      </c>
      <c r="C73" s="3" t="s">
        <v>8</v>
      </c>
      <c r="D73" s="4">
        <f>SUM(D74:D74)</f>
        <v>158271.87</v>
      </c>
    </row>
    <row r="74" spans="1:4" ht="14.1" customHeight="1">
      <c r="A74" s="2"/>
      <c r="B74" s="2" t="s">
        <v>95</v>
      </c>
      <c r="C74" s="5" t="s">
        <v>10</v>
      </c>
      <c r="D74" s="6">
        <v>158271.87</v>
      </c>
    </row>
    <row r="75" spans="1:4">
      <c r="A75" s="18" t="s">
        <v>11</v>
      </c>
      <c r="B75" s="18"/>
      <c r="C75" s="18"/>
    </row>
    <row r="76" spans="1:4" ht="14.1" customHeight="1">
      <c r="A76" s="2" t="s">
        <v>96</v>
      </c>
      <c r="B76" s="3" t="s">
        <v>13</v>
      </c>
      <c r="D76" s="4">
        <f>D77</f>
        <v>9840</v>
      </c>
    </row>
    <row r="77" spans="1:4" ht="14.1" customHeight="1">
      <c r="A77" s="2" t="s">
        <v>97</v>
      </c>
      <c r="C77" s="3" t="s">
        <v>15</v>
      </c>
      <c r="D77" s="4">
        <f>SUM(D78:D80)+SUM(D81:D84)</f>
        <v>9840</v>
      </c>
    </row>
    <row r="78" spans="1:4" ht="14.1" customHeight="1">
      <c r="A78" s="2"/>
      <c r="B78" s="2" t="s">
        <v>165</v>
      </c>
      <c r="C78" s="5" t="s">
        <v>17</v>
      </c>
      <c r="D78" s="6">
        <v>3000</v>
      </c>
    </row>
    <row r="79" spans="1:4" ht="14.1" customHeight="1">
      <c r="A79" s="2"/>
      <c r="B79" s="2" t="s">
        <v>98</v>
      </c>
      <c r="C79" s="5" t="s">
        <v>99</v>
      </c>
      <c r="D79" s="6">
        <v>1000</v>
      </c>
    </row>
    <row r="80" spans="1:4" ht="14.1" customHeight="1">
      <c r="A80" s="2"/>
      <c r="B80" s="2" t="s">
        <v>98</v>
      </c>
      <c r="C80" s="5" t="s">
        <v>100</v>
      </c>
      <c r="D80" s="6">
        <v>2800</v>
      </c>
    </row>
    <row r="81" spans="1:4" ht="14.1" customHeight="1">
      <c r="A81" s="2"/>
      <c r="B81" s="2" t="s">
        <v>98</v>
      </c>
      <c r="C81" s="5" t="s">
        <v>101</v>
      </c>
      <c r="D81" s="6">
        <v>20</v>
      </c>
    </row>
    <row r="82" spans="1:4" ht="14.1" customHeight="1">
      <c r="A82" s="2"/>
      <c r="B82" s="2" t="s">
        <v>98</v>
      </c>
      <c r="C82" s="5" t="s">
        <v>102</v>
      </c>
      <c r="D82" s="6">
        <v>0</v>
      </c>
    </row>
    <row r="83" spans="1:4" ht="14.1" customHeight="1">
      <c r="A83" s="2"/>
      <c r="B83" s="8" t="s">
        <v>98</v>
      </c>
      <c r="C83" s="9" t="s">
        <v>166</v>
      </c>
      <c r="D83" s="6">
        <v>3000</v>
      </c>
    </row>
    <row r="84" spans="1:4" ht="14.1" customHeight="1">
      <c r="A84" s="2"/>
      <c r="B84" s="2" t="s">
        <v>98</v>
      </c>
      <c r="C84" s="5" t="s">
        <v>20</v>
      </c>
      <c r="D84" s="6">
        <v>20</v>
      </c>
    </row>
    <row r="85" spans="1:4">
      <c r="A85" s="2" t="s">
        <v>103</v>
      </c>
      <c r="B85" s="3" t="s">
        <v>24</v>
      </c>
      <c r="D85" s="4">
        <f>D86</f>
        <v>886746.39</v>
      </c>
    </row>
    <row r="86" spans="1:4" ht="14.1" customHeight="1">
      <c r="A86" s="2" t="s">
        <v>104</v>
      </c>
      <c r="C86" s="3" t="s">
        <v>105</v>
      </c>
      <c r="D86" s="4">
        <f>SUM(D87:D89)</f>
        <v>886746.39</v>
      </c>
    </row>
    <row r="87" spans="1:4" ht="14.1" customHeight="1">
      <c r="A87" s="2"/>
      <c r="B87" s="2" t="s">
        <v>106</v>
      </c>
      <c r="C87" s="5" t="s">
        <v>107</v>
      </c>
      <c r="D87" s="6">
        <v>11189.36</v>
      </c>
    </row>
    <row r="88" spans="1:4" ht="14.1" customHeight="1">
      <c r="A88" s="2"/>
      <c r="B88" s="13" t="s">
        <v>106</v>
      </c>
      <c r="C88" s="14" t="s">
        <v>174</v>
      </c>
      <c r="D88" s="6">
        <v>195557.03</v>
      </c>
    </row>
    <row r="89" spans="1:4" ht="14.1" customHeight="1">
      <c r="A89" s="2"/>
      <c r="B89" s="2" t="s">
        <v>108</v>
      </c>
      <c r="C89" s="5" t="s">
        <v>109</v>
      </c>
      <c r="D89" s="6">
        <v>680000</v>
      </c>
    </row>
    <row r="90" spans="1:4" ht="14.1" customHeight="1">
      <c r="A90" s="2" t="s">
        <v>110</v>
      </c>
      <c r="B90" s="3" t="s">
        <v>31</v>
      </c>
      <c r="D90" s="4">
        <f>D91</f>
        <v>3610</v>
      </c>
    </row>
    <row r="91" spans="1:4" ht="14.1" customHeight="1">
      <c r="A91" s="2" t="s">
        <v>111</v>
      </c>
      <c r="C91" s="3" t="s">
        <v>31</v>
      </c>
      <c r="D91" s="4">
        <f>D92</f>
        <v>3610</v>
      </c>
    </row>
    <row r="92" spans="1:4" ht="14.1" customHeight="1">
      <c r="A92" s="2"/>
      <c r="B92" s="2" t="s">
        <v>112</v>
      </c>
      <c r="C92" s="5" t="s">
        <v>113</v>
      </c>
      <c r="D92" s="6">
        <v>3610</v>
      </c>
    </row>
    <row r="93" spans="1:4" ht="14.1" customHeight="1">
      <c r="C93" s="7" t="s">
        <v>35</v>
      </c>
      <c r="D93" s="4">
        <f>D76+D85+D90</f>
        <v>900196.39</v>
      </c>
    </row>
    <row r="94" spans="1:4" ht="14.1" customHeight="1">
      <c r="C94" s="7" t="s">
        <v>36</v>
      </c>
      <c r="D94" s="4">
        <f>D73+D93</f>
        <v>1058468.26</v>
      </c>
    </row>
    <row r="95" spans="1:4" ht="14.1" customHeight="1">
      <c r="C95" s="7"/>
    </row>
    <row r="96" spans="1:4">
      <c r="A96" s="18" t="s">
        <v>37</v>
      </c>
      <c r="B96" s="18"/>
      <c r="C96" s="18"/>
    </row>
    <row r="97" spans="1:4" ht="14.1" customHeight="1">
      <c r="A97" s="3" t="s">
        <v>38</v>
      </c>
      <c r="D97" s="4">
        <f>D98+D102+D111+D117</f>
        <v>980246.03</v>
      </c>
    </row>
    <row r="98" spans="1:4" ht="14.1" customHeight="1">
      <c r="A98" s="2" t="s">
        <v>114</v>
      </c>
      <c r="B98" s="3" t="s">
        <v>39</v>
      </c>
      <c r="D98" s="4">
        <f>D99</f>
        <v>39000</v>
      </c>
    </row>
    <row r="99" spans="1:4" ht="14.1" customHeight="1">
      <c r="A99" s="2" t="s">
        <v>115</v>
      </c>
      <c r="B99" s="2"/>
      <c r="C99" s="3" t="s">
        <v>40</v>
      </c>
      <c r="D99" s="4">
        <f>D100</f>
        <v>39000</v>
      </c>
    </row>
    <row r="100" spans="1:4" ht="14.1" customHeight="1">
      <c r="A100" s="2"/>
      <c r="B100" s="2" t="s">
        <v>116</v>
      </c>
      <c r="C100" s="3" t="s">
        <v>41</v>
      </c>
      <c r="D100" s="4">
        <f>D101</f>
        <v>39000</v>
      </c>
    </row>
    <row r="101" spans="1:4" ht="14.1" customHeight="1">
      <c r="A101" s="2"/>
      <c r="B101" s="2"/>
      <c r="C101" s="5" t="s">
        <v>117</v>
      </c>
      <c r="D101" s="6">
        <v>39000</v>
      </c>
    </row>
    <row r="102" spans="1:4" ht="14.1" customHeight="1">
      <c r="A102" s="2" t="s">
        <v>118</v>
      </c>
      <c r="B102" s="3" t="s">
        <v>43</v>
      </c>
      <c r="D102" s="4">
        <f>D103+D106+D108</f>
        <v>233400</v>
      </c>
    </row>
    <row r="103" spans="1:4" ht="14.1" customHeight="1">
      <c r="A103" s="2" t="s">
        <v>119</v>
      </c>
      <c r="C103" s="3" t="s">
        <v>45</v>
      </c>
      <c r="D103" s="4">
        <f>D104</f>
        <v>174000</v>
      </c>
    </row>
    <row r="104" spans="1:4" ht="14.1" customHeight="1">
      <c r="A104" s="2"/>
      <c r="B104" s="2" t="s">
        <v>120</v>
      </c>
      <c r="C104" s="3" t="s">
        <v>47</v>
      </c>
      <c r="D104" s="4">
        <f>SUM(D105:D105)</f>
        <v>174000</v>
      </c>
    </row>
    <row r="105" spans="1:4" ht="14.1" customHeight="1">
      <c r="A105" s="2"/>
      <c r="B105" s="2"/>
      <c r="C105" s="5" t="s">
        <v>48</v>
      </c>
      <c r="D105" s="6">
        <v>174000</v>
      </c>
    </row>
    <row r="106" spans="1:4" ht="14.1" customHeight="1">
      <c r="A106" s="2" t="s">
        <v>121</v>
      </c>
      <c r="B106" s="2"/>
      <c r="C106" s="3" t="s">
        <v>50</v>
      </c>
      <c r="D106" s="4">
        <f>D107</f>
        <v>400</v>
      </c>
    </row>
    <row r="107" spans="1:4" ht="14.1" customHeight="1">
      <c r="A107" s="2"/>
      <c r="B107" s="2" t="s">
        <v>122</v>
      </c>
      <c r="C107" s="5" t="s">
        <v>52</v>
      </c>
      <c r="D107" s="6">
        <v>400</v>
      </c>
    </row>
    <row r="108" spans="1:4" ht="14.1" customHeight="1">
      <c r="A108" s="2" t="s">
        <v>123</v>
      </c>
      <c r="B108" s="2"/>
      <c r="C108" s="3" t="s">
        <v>54</v>
      </c>
      <c r="D108" s="4">
        <f>D109+D110</f>
        <v>59000</v>
      </c>
    </row>
    <row r="109" spans="1:4" ht="14.1" customHeight="1">
      <c r="A109" s="2"/>
      <c r="B109" s="2" t="s">
        <v>124</v>
      </c>
      <c r="C109" s="5" t="s">
        <v>56</v>
      </c>
      <c r="D109" s="6">
        <v>57600</v>
      </c>
    </row>
    <row r="110" spans="1:4" ht="14.1" customHeight="1">
      <c r="A110" s="2"/>
      <c r="B110" s="8" t="s">
        <v>124</v>
      </c>
      <c r="C110" s="9" t="s">
        <v>161</v>
      </c>
      <c r="D110" s="6">
        <v>1400</v>
      </c>
    </row>
    <row r="111" spans="1:4" ht="14.1" customHeight="1">
      <c r="A111" s="2" t="s">
        <v>125</v>
      </c>
      <c r="B111" s="3" t="s">
        <v>60</v>
      </c>
      <c r="D111" s="4">
        <f>D112+D113+D114+D115+D116</f>
        <v>483885</v>
      </c>
    </row>
    <row r="112" spans="1:4" ht="14.1" customHeight="1">
      <c r="A112" s="2"/>
      <c r="B112" s="2" t="s">
        <v>126</v>
      </c>
      <c r="C112" s="5" t="s">
        <v>62</v>
      </c>
      <c r="D112" s="6">
        <v>24985</v>
      </c>
    </row>
    <row r="113" spans="1:4" ht="14.1" customHeight="1">
      <c r="A113" s="2"/>
      <c r="B113" s="2" t="s">
        <v>127</v>
      </c>
      <c r="C113" s="5" t="s">
        <v>66</v>
      </c>
      <c r="D113" s="6">
        <v>6000</v>
      </c>
    </row>
    <row r="114" spans="1:4" ht="14.1" customHeight="1">
      <c r="A114" s="2"/>
      <c r="B114" s="2" t="s">
        <v>182</v>
      </c>
      <c r="C114" s="5" t="s">
        <v>68</v>
      </c>
      <c r="D114" s="6">
        <v>0</v>
      </c>
    </row>
    <row r="115" spans="1:4" ht="14.1" customHeight="1">
      <c r="A115" s="2"/>
      <c r="B115" s="2" t="s">
        <v>128</v>
      </c>
      <c r="C115" s="5" t="s">
        <v>72</v>
      </c>
      <c r="D115" s="6">
        <v>452900</v>
      </c>
    </row>
    <row r="116" spans="1:4" ht="14.1" customHeight="1">
      <c r="A116" s="2"/>
      <c r="B116" s="13" t="s">
        <v>175</v>
      </c>
      <c r="C116" s="14" t="s">
        <v>74</v>
      </c>
      <c r="D116" s="6">
        <v>0</v>
      </c>
    </row>
    <row r="117" spans="1:4" ht="14.1" customHeight="1">
      <c r="A117" s="2" t="s">
        <v>129</v>
      </c>
      <c r="B117" s="3" t="s">
        <v>76</v>
      </c>
      <c r="D117" s="4">
        <f>D118+D119</f>
        <v>223961.03</v>
      </c>
    </row>
    <row r="118" spans="1:4" ht="14.1" customHeight="1">
      <c r="A118" s="2"/>
      <c r="B118" s="2" t="s">
        <v>130</v>
      </c>
      <c r="C118" s="5" t="s">
        <v>77</v>
      </c>
      <c r="D118" s="6">
        <v>1620</v>
      </c>
    </row>
    <row r="119" spans="1:4" ht="14.1" customHeight="1">
      <c r="A119" s="2" t="s">
        <v>131</v>
      </c>
      <c r="B119" s="2"/>
      <c r="C119" s="5" t="s">
        <v>79</v>
      </c>
      <c r="D119" s="6">
        <v>222341.03</v>
      </c>
    </row>
    <row r="120" spans="1:4" ht="14.1" customHeight="1">
      <c r="A120" s="3" t="s">
        <v>80</v>
      </c>
      <c r="D120" s="4">
        <f>D121+D124</f>
        <v>8550</v>
      </c>
    </row>
    <row r="121" spans="1:4" ht="14.1" customHeight="1">
      <c r="A121" s="2" t="s">
        <v>132</v>
      </c>
      <c r="B121" s="3" t="s">
        <v>60</v>
      </c>
      <c r="D121" s="4">
        <f>SUM(D122:D123)</f>
        <v>5800</v>
      </c>
    </row>
    <row r="122" spans="1:4" ht="14.1" customHeight="1">
      <c r="A122" s="2"/>
      <c r="B122" s="2" t="s">
        <v>133</v>
      </c>
      <c r="C122" s="5" t="s">
        <v>72</v>
      </c>
      <c r="D122" s="6">
        <v>2800</v>
      </c>
    </row>
    <row r="123" spans="1:4" ht="14.1" customHeight="1">
      <c r="B123" s="2" t="s">
        <v>167</v>
      </c>
      <c r="C123" s="5" t="s">
        <v>74</v>
      </c>
      <c r="D123" s="6">
        <v>3000</v>
      </c>
    </row>
    <row r="124" spans="1:4" ht="14.1" customHeight="1">
      <c r="A124" s="2" t="s">
        <v>134</v>
      </c>
      <c r="B124" s="3" t="s">
        <v>76</v>
      </c>
      <c r="D124" s="4">
        <f>SUM(D125:D126)</f>
        <v>2750</v>
      </c>
    </row>
    <row r="125" spans="1:4" ht="14.1" customHeight="1">
      <c r="A125" s="2"/>
      <c r="B125" s="2" t="s">
        <v>168</v>
      </c>
      <c r="C125" s="5" t="s">
        <v>77</v>
      </c>
      <c r="D125" s="6">
        <v>1750</v>
      </c>
    </row>
    <row r="126" spans="1:4" ht="14.1" customHeight="1">
      <c r="A126" s="2" t="s">
        <v>135</v>
      </c>
      <c r="B126" s="2"/>
      <c r="C126" s="5" t="s">
        <v>79</v>
      </c>
      <c r="D126" s="6">
        <v>1000</v>
      </c>
    </row>
    <row r="127" spans="1:4" ht="14.1" customHeight="1">
      <c r="C127" s="7" t="s">
        <v>90</v>
      </c>
      <c r="D127" s="4">
        <f>D97+D120</f>
        <v>988796.03</v>
      </c>
    </row>
    <row r="128" spans="1:4" ht="14.1" customHeight="1">
      <c r="C128" s="7" t="s">
        <v>91</v>
      </c>
      <c r="D128" s="4">
        <f>D94-D127</f>
        <v>69672.229999999981</v>
      </c>
    </row>
    <row r="129" spans="1:4" ht="14.1" customHeight="1"/>
    <row r="130" spans="1:4" ht="14.1" customHeight="1"/>
    <row r="131" spans="1:4" ht="14.1" customHeight="1">
      <c r="A131" s="17" t="s">
        <v>136</v>
      </c>
      <c r="B131" s="17"/>
      <c r="C131" s="17"/>
    </row>
    <row r="132" spans="1:4" ht="12.75" customHeight="1">
      <c r="A132" s="18" t="s">
        <v>4</v>
      </c>
      <c r="B132" s="18"/>
      <c r="C132" s="18"/>
    </row>
    <row r="133" spans="1:4" ht="14.1" customHeight="1">
      <c r="A133" s="2" t="s">
        <v>137</v>
      </c>
      <c r="B133" s="3" t="s">
        <v>6</v>
      </c>
      <c r="D133" s="4">
        <f>D134</f>
        <v>103094.37</v>
      </c>
    </row>
    <row r="134" spans="1:4" ht="14.1" customHeight="1">
      <c r="A134" s="2" t="s">
        <v>138</v>
      </c>
      <c r="C134" s="3" t="s">
        <v>8</v>
      </c>
      <c r="D134" s="4">
        <f>SUM(D135:D135)</f>
        <v>103094.37</v>
      </c>
    </row>
    <row r="135" spans="1:4" ht="14.1" customHeight="1">
      <c r="A135" s="2"/>
      <c r="B135" s="2" t="s">
        <v>139</v>
      </c>
      <c r="C135" s="5" t="s">
        <v>10</v>
      </c>
      <c r="D135" s="6">
        <v>103094.37</v>
      </c>
    </row>
    <row r="136" spans="1:4">
      <c r="A136" s="18" t="s">
        <v>11</v>
      </c>
      <c r="B136" s="18"/>
      <c r="C136" s="18"/>
    </row>
    <row r="137" spans="1:4" ht="14.1" customHeight="1">
      <c r="A137" s="2" t="s">
        <v>140</v>
      </c>
      <c r="B137" s="3" t="s">
        <v>13</v>
      </c>
      <c r="D137" s="4">
        <f>D138</f>
        <v>7429</v>
      </c>
    </row>
    <row r="138" spans="1:4" ht="14.1" customHeight="1">
      <c r="A138" s="2" t="s">
        <v>141</v>
      </c>
      <c r="C138" s="5" t="s">
        <v>15</v>
      </c>
      <c r="D138" s="6">
        <v>7429</v>
      </c>
    </row>
    <row r="139" spans="1:4" ht="14.1" customHeight="1">
      <c r="A139" s="2" t="s">
        <v>142</v>
      </c>
      <c r="B139" s="3" t="s">
        <v>24</v>
      </c>
      <c r="D139" s="4">
        <f>D140</f>
        <v>114300</v>
      </c>
    </row>
    <row r="140" spans="1:4" ht="14.1" customHeight="1">
      <c r="A140" s="2" t="s">
        <v>143</v>
      </c>
      <c r="C140" s="3" t="s">
        <v>105</v>
      </c>
      <c r="D140" s="4">
        <f>SUM(D141:D143)</f>
        <v>114300</v>
      </c>
    </row>
    <row r="141" spans="1:4" ht="14.1" customHeight="1">
      <c r="A141" s="2"/>
      <c r="B141" s="13" t="s">
        <v>176</v>
      </c>
      <c r="C141" s="14" t="s">
        <v>177</v>
      </c>
      <c r="D141" s="15">
        <v>0</v>
      </c>
    </row>
    <row r="142" spans="1:4" ht="14.1" customHeight="1">
      <c r="A142" s="2"/>
      <c r="B142" s="2" t="s">
        <v>144</v>
      </c>
      <c r="C142" s="5" t="s">
        <v>109</v>
      </c>
      <c r="D142" s="6">
        <v>90000</v>
      </c>
    </row>
    <row r="143" spans="1:4" ht="14.1" customHeight="1">
      <c r="A143" s="2"/>
      <c r="B143" s="2" t="s">
        <v>144</v>
      </c>
      <c r="C143" s="5" t="s">
        <v>183</v>
      </c>
      <c r="D143" s="6">
        <v>24300</v>
      </c>
    </row>
    <row r="144" spans="1:4" ht="14.1" customHeight="1">
      <c r="A144" s="2" t="s">
        <v>145</v>
      </c>
      <c r="B144" s="3" t="s">
        <v>31</v>
      </c>
      <c r="D144" s="4">
        <f>D145</f>
        <v>0</v>
      </c>
    </row>
    <row r="145" spans="1:4" ht="14.1" customHeight="1">
      <c r="A145" s="2" t="s">
        <v>146</v>
      </c>
      <c r="C145" s="3" t="s">
        <v>31</v>
      </c>
      <c r="D145" s="4">
        <f>D146</f>
        <v>0</v>
      </c>
    </row>
    <row r="146" spans="1:4" ht="14.1" customHeight="1">
      <c r="A146" s="2"/>
      <c r="B146" s="2" t="s">
        <v>147</v>
      </c>
      <c r="C146" s="5" t="s">
        <v>113</v>
      </c>
      <c r="D146" s="6">
        <v>0</v>
      </c>
    </row>
    <row r="147" spans="1:4" ht="14.1" customHeight="1">
      <c r="C147" s="7" t="s">
        <v>35</v>
      </c>
      <c r="D147" s="4">
        <f>D137+D139+D144</f>
        <v>121729</v>
      </c>
    </row>
    <row r="148" spans="1:4" ht="14.1" customHeight="1">
      <c r="C148" s="7" t="s">
        <v>36</v>
      </c>
      <c r="D148" s="4">
        <f>D133+D147</f>
        <v>224823.37</v>
      </c>
    </row>
    <row r="149" spans="1:4" ht="14.1" customHeight="1">
      <c r="C149" s="7"/>
    </row>
    <row r="150" spans="1:4">
      <c r="A150" s="18" t="s">
        <v>37</v>
      </c>
      <c r="B150" s="18"/>
      <c r="C150" s="18"/>
    </row>
    <row r="151" spans="1:4" ht="14.1" customHeight="1">
      <c r="A151" s="3" t="s">
        <v>38</v>
      </c>
      <c r="D151" s="4">
        <f>D152+D156+D164+D170</f>
        <v>139486</v>
      </c>
    </row>
    <row r="152" spans="1:4" ht="14.1" customHeight="1">
      <c r="A152" s="2" t="s">
        <v>148</v>
      </c>
      <c r="B152" s="3" t="s">
        <v>39</v>
      </c>
      <c r="D152" s="4">
        <f>D153</f>
        <v>78000</v>
      </c>
    </row>
    <row r="153" spans="1:4" ht="14.1" customHeight="1">
      <c r="A153" s="2" t="s">
        <v>149</v>
      </c>
      <c r="C153" s="3" t="s">
        <v>40</v>
      </c>
      <c r="D153" s="4">
        <f>D154</f>
        <v>78000</v>
      </c>
    </row>
    <row r="154" spans="1:4" ht="14.1" customHeight="1">
      <c r="A154" s="2"/>
      <c r="B154" s="2" t="s">
        <v>150</v>
      </c>
      <c r="C154" s="3" t="s">
        <v>41</v>
      </c>
      <c r="D154" s="4">
        <f>D155</f>
        <v>78000</v>
      </c>
    </row>
    <row r="155" spans="1:4" ht="14.1" customHeight="1">
      <c r="A155" s="2"/>
      <c r="B155" s="2" t="s">
        <v>150</v>
      </c>
      <c r="C155" s="5" t="s">
        <v>117</v>
      </c>
      <c r="D155" s="6">
        <v>78000</v>
      </c>
    </row>
    <row r="156" spans="1:4" ht="14.1" customHeight="1">
      <c r="A156" s="2" t="s">
        <v>169</v>
      </c>
      <c r="B156" s="3" t="s">
        <v>43</v>
      </c>
      <c r="D156" s="4">
        <f>D157+D160</f>
        <v>9529</v>
      </c>
    </row>
    <row r="157" spans="1:4" ht="14.1" customHeight="1">
      <c r="A157" s="2" t="s">
        <v>170</v>
      </c>
      <c r="C157" s="3" t="s">
        <v>45</v>
      </c>
      <c r="D157" s="4">
        <f>D158</f>
        <v>6550</v>
      </c>
    </row>
    <row r="158" spans="1:4" ht="14.1" customHeight="1">
      <c r="A158" s="2"/>
      <c r="B158" s="2" t="s">
        <v>172</v>
      </c>
      <c r="C158" s="3" t="s">
        <v>47</v>
      </c>
      <c r="D158" s="4">
        <f>SUM(D159:D159)</f>
        <v>6550</v>
      </c>
    </row>
    <row r="159" spans="1:4" ht="14.1" customHeight="1">
      <c r="A159" s="2"/>
      <c r="B159" s="2"/>
      <c r="C159" s="5" t="s">
        <v>48</v>
      </c>
      <c r="D159" s="6">
        <v>6550</v>
      </c>
    </row>
    <row r="160" spans="1:4" ht="14.1" customHeight="1">
      <c r="A160" s="2" t="s">
        <v>171</v>
      </c>
      <c r="B160" s="2"/>
      <c r="C160" s="3" t="s">
        <v>54</v>
      </c>
      <c r="D160" s="4">
        <f>D161+D162+D163</f>
        <v>2979</v>
      </c>
    </row>
    <row r="161" spans="1:4" ht="14.1" customHeight="1">
      <c r="A161" s="2"/>
      <c r="B161" s="2" t="s">
        <v>173</v>
      </c>
      <c r="C161" s="5" t="s">
        <v>56</v>
      </c>
      <c r="D161" s="6">
        <v>2117</v>
      </c>
    </row>
    <row r="162" spans="1:4" ht="14.1" customHeight="1">
      <c r="A162" s="2"/>
      <c r="B162" s="2" t="s">
        <v>173</v>
      </c>
      <c r="C162" s="5" t="s">
        <v>58</v>
      </c>
      <c r="D162" s="6">
        <v>810</v>
      </c>
    </row>
    <row r="163" spans="1:4" ht="14.1" customHeight="1">
      <c r="A163" s="2"/>
      <c r="B163" s="8" t="s">
        <v>173</v>
      </c>
      <c r="C163" s="9" t="s">
        <v>161</v>
      </c>
      <c r="D163" s="6">
        <v>52</v>
      </c>
    </row>
    <row r="164" spans="1:4" ht="14.1" customHeight="1">
      <c r="A164" s="2" t="s">
        <v>151</v>
      </c>
      <c r="B164" s="3" t="s">
        <v>60</v>
      </c>
      <c r="D164" s="4">
        <f>D165+D166+D167+D168+D169</f>
        <v>49137</v>
      </c>
    </row>
    <row r="165" spans="1:4" ht="14.1" customHeight="1">
      <c r="A165" s="2"/>
      <c r="B165" s="2" t="s">
        <v>152</v>
      </c>
      <c r="C165" s="5" t="s">
        <v>62</v>
      </c>
      <c r="D165" s="6">
        <v>3617</v>
      </c>
    </row>
    <row r="166" spans="1:4" ht="14.1" customHeight="1">
      <c r="A166" s="2"/>
      <c r="B166" s="2" t="s">
        <v>153</v>
      </c>
      <c r="C166" s="5" t="s">
        <v>66</v>
      </c>
      <c r="D166" s="6">
        <v>2000</v>
      </c>
    </row>
    <row r="167" spans="1:4" ht="14.1" customHeight="1">
      <c r="A167" s="2"/>
      <c r="B167" s="13" t="s">
        <v>178</v>
      </c>
      <c r="C167" s="14" t="s">
        <v>68</v>
      </c>
      <c r="D167" s="6">
        <v>16000</v>
      </c>
    </row>
    <row r="168" spans="1:4" ht="14.1" customHeight="1">
      <c r="A168" s="2"/>
      <c r="B168" s="2" t="s">
        <v>154</v>
      </c>
      <c r="C168" s="5" t="s">
        <v>72</v>
      </c>
      <c r="D168" s="6">
        <v>4520</v>
      </c>
    </row>
    <row r="169" spans="1:4" ht="14.1" customHeight="1">
      <c r="A169" s="2"/>
      <c r="B169" s="13" t="s">
        <v>179</v>
      </c>
      <c r="C169" s="14" t="s">
        <v>74</v>
      </c>
      <c r="D169" s="6">
        <v>23000</v>
      </c>
    </row>
    <row r="170" spans="1:4" ht="14.1" customHeight="1">
      <c r="A170" s="2" t="s">
        <v>155</v>
      </c>
      <c r="B170" s="3" t="s">
        <v>76</v>
      </c>
      <c r="D170" s="4">
        <f>D171</f>
        <v>2820</v>
      </c>
    </row>
    <row r="171" spans="1:4" ht="14.1" customHeight="1">
      <c r="A171" s="2" t="s">
        <v>156</v>
      </c>
      <c r="B171" s="2"/>
      <c r="C171" s="5" t="s">
        <v>79</v>
      </c>
      <c r="D171" s="6">
        <v>2820</v>
      </c>
    </row>
    <row r="172" spans="1:4" ht="14.1" customHeight="1">
      <c r="A172" s="3" t="s">
        <v>80</v>
      </c>
      <c r="D172" s="4">
        <f>D173+D175</f>
        <v>6345</v>
      </c>
    </row>
    <row r="173" spans="1:4" ht="14.1" customHeight="1">
      <c r="A173" s="16" t="s">
        <v>180</v>
      </c>
      <c r="B173" s="3" t="s">
        <v>60</v>
      </c>
      <c r="D173" s="4">
        <f>D174</f>
        <v>4710</v>
      </c>
    </row>
    <row r="174" spans="1:4" ht="14.1" customHeight="1">
      <c r="A174" s="2"/>
      <c r="B174" s="13" t="s">
        <v>181</v>
      </c>
      <c r="C174" s="14" t="s">
        <v>68</v>
      </c>
      <c r="D174" s="6">
        <v>4710</v>
      </c>
    </row>
    <row r="175" spans="1:4" ht="14.1" customHeight="1">
      <c r="A175" s="12" t="s">
        <v>157</v>
      </c>
      <c r="B175" s="3" t="s">
        <v>76</v>
      </c>
      <c r="D175" s="4">
        <f>D176</f>
        <v>1635</v>
      </c>
    </row>
    <row r="176" spans="1:4" ht="14.1" customHeight="1">
      <c r="A176" s="2" t="s">
        <v>158</v>
      </c>
      <c r="B176" s="2"/>
      <c r="C176" s="5" t="s">
        <v>79</v>
      </c>
      <c r="D176" s="6">
        <v>1635</v>
      </c>
    </row>
    <row r="177" spans="3:4" ht="14.1" customHeight="1">
      <c r="C177" s="7" t="s">
        <v>90</v>
      </c>
      <c r="D177" s="4">
        <f>D151+D172</f>
        <v>145831</v>
      </c>
    </row>
    <row r="178" spans="3:4" ht="14.1" customHeight="1">
      <c r="C178" s="7" t="s">
        <v>91</v>
      </c>
      <c r="D178" s="4">
        <f>D148-D177</f>
        <v>78992.37</v>
      </c>
    </row>
  </sheetData>
  <mergeCells count="14">
    <mergeCell ref="A131:C131"/>
    <mergeCell ref="A132:C132"/>
    <mergeCell ref="A136:C136"/>
    <mergeCell ref="A150:C150"/>
    <mergeCell ref="A1:D1"/>
    <mergeCell ref="A2:D2"/>
    <mergeCell ref="A71:C71"/>
    <mergeCell ref="A75:C75"/>
    <mergeCell ref="A96:C96"/>
    <mergeCell ref="A4:C4"/>
    <mergeCell ref="A5:C5"/>
    <mergeCell ref="A9:C9"/>
    <mergeCell ref="A28:C28"/>
    <mergeCell ref="A70:C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Koja eelarve</vt:lpstr>
      <vt:lpstr>Leht1</vt:lpstr>
      <vt:lpstr>Leht2</vt:lpstr>
      <vt:lpstr>Leht3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Jaan Loonik</dc:creator>
  <cp:lastModifiedBy>Jaan Lõõnik</cp:lastModifiedBy>
  <dcterms:created xsi:type="dcterms:W3CDTF">2019-07-04T12:30:21Z</dcterms:created>
  <dcterms:modified xsi:type="dcterms:W3CDTF">2025-06-04T13:53:35Z</dcterms:modified>
</cp:coreProperties>
</file>